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ILVER BIRCH" sheetId="1" r:id="rId1"/>
    <sheet name="CASSIA" sheetId="2" r:id="rId2"/>
    <sheet name="AMBROSIA" sheetId="3" r:id="rId3"/>
  </sheets>
  <calcPr calcId="125725"/>
</workbook>
</file>

<file path=xl/calcChain.xml><?xml version="1.0" encoding="utf-8"?>
<calcChain xmlns="http://schemas.openxmlformats.org/spreadsheetml/2006/main">
  <c r="D17" i="3"/>
  <c r="C17"/>
  <c r="B17"/>
  <c r="B22" s="1"/>
  <c r="D16"/>
  <c r="C16"/>
  <c r="B16"/>
  <c r="D20"/>
  <c r="C20"/>
  <c r="B20"/>
  <c r="D6"/>
  <c r="D8" s="1"/>
  <c r="C6"/>
  <c r="C8" s="1"/>
  <c r="C10" s="1"/>
  <c r="B6"/>
  <c r="B8" s="1"/>
  <c r="F21" i="2"/>
  <c r="H19"/>
  <c r="G19"/>
  <c r="F19"/>
  <c r="H16"/>
  <c r="G16"/>
  <c r="F16"/>
  <c r="F8"/>
  <c r="F10" s="1"/>
  <c r="H6"/>
  <c r="H8" s="1"/>
  <c r="G6"/>
  <c r="G8" s="1"/>
  <c r="F6"/>
  <c r="D19"/>
  <c r="C19"/>
  <c r="B19"/>
  <c r="D16"/>
  <c r="C16"/>
  <c r="B16"/>
  <c r="B21" s="1"/>
  <c r="D6"/>
  <c r="D8" s="1"/>
  <c r="C6"/>
  <c r="C8" s="1"/>
  <c r="B6"/>
  <c r="B8" s="1"/>
  <c r="B10" s="1"/>
  <c r="L19" i="1"/>
  <c r="K19"/>
  <c r="J19"/>
  <c r="L16"/>
  <c r="K16"/>
  <c r="J16"/>
  <c r="J21" s="1"/>
  <c r="L6"/>
  <c r="L8" s="1"/>
  <c r="K6"/>
  <c r="K8" s="1"/>
  <c r="J6"/>
  <c r="J8" s="1"/>
  <c r="J10" s="1"/>
  <c r="H19"/>
  <c r="G19"/>
  <c r="F19"/>
  <c r="H16"/>
  <c r="G16"/>
  <c r="F16"/>
  <c r="F21" s="1"/>
  <c r="H6"/>
  <c r="H8" s="1"/>
  <c r="G6"/>
  <c r="G8" s="1"/>
  <c r="G10" s="1"/>
  <c r="F6"/>
  <c r="F8" s="1"/>
  <c r="D19"/>
  <c r="C19"/>
  <c r="B19"/>
  <c r="B10" i="3" l="1"/>
  <c r="B21"/>
  <c r="D21"/>
  <c r="D10"/>
  <c r="C24"/>
  <c r="C27" s="1"/>
  <c r="C21"/>
  <c r="H10" i="2"/>
  <c r="H20"/>
  <c r="G20"/>
  <c r="G10"/>
  <c r="F20"/>
  <c r="F23" s="1"/>
  <c r="F26" s="1"/>
  <c r="D10"/>
  <c r="D20"/>
  <c r="C20"/>
  <c r="C10"/>
  <c r="B23"/>
  <c r="B26" s="1"/>
  <c r="B20"/>
  <c r="K20" i="1"/>
  <c r="K10"/>
  <c r="L10"/>
  <c r="L20"/>
  <c r="J20"/>
  <c r="J23" s="1"/>
  <c r="J26" s="1"/>
  <c r="F10"/>
  <c r="F20"/>
  <c r="H20"/>
  <c r="H10"/>
  <c r="G20"/>
  <c r="G23" s="1"/>
  <c r="G26" s="1"/>
  <c r="D16"/>
  <c r="C16"/>
  <c r="B16"/>
  <c r="B21" s="1"/>
  <c r="D6"/>
  <c r="D8" s="1"/>
  <c r="C6"/>
  <c r="C8" s="1"/>
  <c r="B6"/>
  <c r="B8" s="1"/>
  <c r="B24" i="3" l="1"/>
  <c r="B27" s="1"/>
  <c r="D24"/>
  <c r="D27" s="1"/>
  <c r="H23" i="2"/>
  <c r="H26" s="1"/>
  <c r="G23"/>
  <c r="G26" s="1"/>
  <c r="D23"/>
  <c r="D26" s="1"/>
  <c r="C23"/>
  <c r="C26" s="1"/>
  <c r="K23" i="1"/>
  <c r="K26" s="1"/>
  <c r="F23"/>
  <c r="F26" s="1"/>
  <c r="L23"/>
  <c r="L26" s="1"/>
  <c r="H23"/>
  <c r="H26" s="1"/>
  <c r="D10"/>
  <c r="D20"/>
  <c r="C10"/>
  <c r="C20"/>
  <c r="B10"/>
  <c r="B20"/>
  <c r="D23" l="1"/>
  <c r="D26" s="1"/>
  <c r="C23"/>
  <c r="C26" s="1"/>
  <c r="B23"/>
  <c r="B26" s="1"/>
</calcChain>
</file>

<file path=xl/sharedStrings.xml><?xml version="1.0" encoding="utf-8"?>
<sst xmlns="http://schemas.openxmlformats.org/spreadsheetml/2006/main" count="139" uniqueCount="25">
  <si>
    <t>TOTAL</t>
  </si>
  <si>
    <t>IFMS</t>
  </si>
  <si>
    <t>EDC</t>
  </si>
  <si>
    <t>POWER BACK UP</t>
  </si>
  <si>
    <t>CLUB</t>
  </si>
  <si>
    <t>GROUND</t>
  </si>
  <si>
    <t xml:space="preserve">SILVER BIRCH CALCULATION </t>
  </si>
  <si>
    <t>ALLOTMENT</t>
  </si>
  <si>
    <t>PER SQ. FEET</t>
  </si>
  <si>
    <t>ESCALATION</t>
  </si>
  <si>
    <t>TOTAL BSP</t>
  </si>
  <si>
    <t>FLOOR</t>
  </si>
  <si>
    <t>FIRST</t>
  </si>
  <si>
    <t>SECOND</t>
  </si>
  <si>
    <t>AREA</t>
  </si>
  <si>
    <t>ESCALATION AMOUNT</t>
  </si>
  <si>
    <t>SERVICE TAX PAID</t>
  </si>
  <si>
    <t>ADDITIONAL</t>
  </si>
  <si>
    <t>ORIGINAL BSP@3.09%</t>
  </si>
  <si>
    <t>ESCALATION @3.71%</t>
  </si>
  <si>
    <t>TOTAL AMOUNT PAID</t>
  </si>
  <si>
    <t>ADDITIONAL @ 3.71%</t>
  </si>
  <si>
    <t>PREMIUM</t>
  </si>
  <si>
    <t>TOTAL COST WITH PREMIUM</t>
  </si>
  <si>
    <t xml:space="preserve">CASSIA CALCULATION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</si>
</sst>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topLeftCell="A17" zoomScale="70" zoomScaleNormal="70" workbookViewId="0">
      <selection activeCell="D27" sqref="D27"/>
    </sheetView>
  </sheetViews>
  <sheetFormatPr defaultColWidth="30.5703125" defaultRowHeight="21"/>
  <cols>
    <col min="1" max="1" width="38.5703125" style="7" bestFit="1" customWidth="1"/>
    <col min="2" max="3" width="18.140625" style="7" bestFit="1" customWidth="1"/>
    <col min="4" max="4" width="12.42578125" style="7" bestFit="1" customWidth="1"/>
    <col min="5" max="5" width="38.5703125" style="7" bestFit="1" customWidth="1"/>
    <col min="6" max="7" width="18.140625" style="7" bestFit="1" customWidth="1"/>
    <col min="8" max="8" width="12.42578125" style="7" bestFit="1" customWidth="1"/>
    <col min="9" max="9" width="38.5703125" style="7" bestFit="1" customWidth="1"/>
    <col min="10" max="11" width="18.140625" style="7" bestFit="1" customWidth="1"/>
    <col min="12" max="12" width="12.42578125" style="7" bestFit="1" customWidth="1"/>
    <col min="13" max="16384" width="30.5703125" style="7"/>
  </cols>
  <sheetData>
    <row r="1" spans="1:12" s="11" customFormat="1" ht="22.5">
      <c r="A1" s="16" t="s">
        <v>6</v>
      </c>
      <c r="B1" s="14"/>
      <c r="C1" s="14"/>
      <c r="D1" s="14"/>
      <c r="E1" s="13" t="s">
        <v>6</v>
      </c>
      <c r="F1" s="14"/>
      <c r="G1" s="14"/>
      <c r="H1" s="14"/>
      <c r="I1" s="13" t="s">
        <v>6</v>
      </c>
      <c r="J1" s="14"/>
      <c r="K1" s="14"/>
      <c r="L1" s="15"/>
    </row>
    <row r="2" spans="1:12">
      <c r="A2" s="3">
        <v>1180</v>
      </c>
      <c r="B2" s="1"/>
      <c r="C2" s="1"/>
      <c r="D2" s="1"/>
      <c r="E2" s="1">
        <v>1640</v>
      </c>
      <c r="F2" s="1"/>
      <c r="G2" s="1"/>
      <c r="H2" s="1"/>
      <c r="I2" s="1">
        <v>2140</v>
      </c>
      <c r="J2" s="1"/>
      <c r="K2" s="1"/>
      <c r="L2" s="4"/>
    </row>
    <row r="3" spans="1:12">
      <c r="A3" s="5" t="s">
        <v>11</v>
      </c>
      <c r="B3" s="2" t="s">
        <v>5</v>
      </c>
      <c r="C3" s="2" t="s">
        <v>12</v>
      </c>
      <c r="D3" s="2" t="s">
        <v>13</v>
      </c>
      <c r="E3" s="2" t="s">
        <v>11</v>
      </c>
      <c r="F3" s="2" t="s">
        <v>5</v>
      </c>
      <c r="G3" s="2" t="s">
        <v>12</v>
      </c>
      <c r="H3" s="2" t="s">
        <v>13</v>
      </c>
      <c r="I3" s="2" t="s">
        <v>11</v>
      </c>
      <c r="J3" s="2" t="s">
        <v>5</v>
      </c>
      <c r="K3" s="2" t="s">
        <v>12</v>
      </c>
      <c r="L3" s="6" t="s">
        <v>13</v>
      </c>
    </row>
    <row r="4" spans="1:12">
      <c r="A4" s="3" t="s">
        <v>14</v>
      </c>
      <c r="B4" s="1">
        <v>1150</v>
      </c>
      <c r="C4" s="1">
        <v>1150</v>
      </c>
      <c r="D4" s="1">
        <v>1150</v>
      </c>
      <c r="E4" s="1" t="s">
        <v>14</v>
      </c>
      <c r="F4" s="1">
        <v>1500</v>
      </c>
      <c r="G4" s="1">
        <v>1500</v>
      </c>
      <c r="H4" s="1">
        <v>1500</v>
      </c>
      <c r="I4" s="1" t="s">
        <v>14</v>
      </c>
      <c r="J4" s="1">
        <v>1920</v>
      </c>
      <c r="K4" s="1">
        <v>1920</v>
      </c>
      <c r="L4" s="4">
        <v>1920</v>
      </c>
    </row>
    <row r="5" spans="1:12">
      <c r="A5" s="3" t="s">
        <v>7</v>
      </c>
      <c r="B5" s="1">
        <v>3040000</v>
      </c>
      <c r="C5" s="1">
        <v>2700000</v>
      </c>
      <c r="D5" s="1">
        <v>2750000</v>
      </c>
      <c r="E5" s="1" t="s">
        <v>7</v>
      </c>
      <c r="F5" s="1">
        <v>3910000</v>
      </c>
      <c r="G5" s="1">
        <v>3500000</v>
      </c>
      <c r="H5" s="1">
        <v>3560000</v>
      </c>
      <c r="I5" s="1" t="s">
        <v>7</v>
      </c>
      <c r="J5" s="1">
        <v>5300000</v>
      </c>
      <c r="K5" s="1">
        <v>4500000</v>
      </c>
      <c r="L5" s="4">
        <v>4600000</v>
      </c>
    </row>
    <row r="6" spans="1:12">
      <c r="A6" s="3" t="s">
        <v>8</v>
      </c>
      <c r="B6" s="1">
        <f>B5/B4</f>
        <v>2643.478260869565</v>
      </c>
      <c r="C6" s="1">
        <f>C5/C4</f>
        <v>2347.8260869565215</v>
      </c>
      <c r="D6" s="1">
        <f>D5/D4</f>
        <v>2391.304347826087</v>
      </c>
      <c r="E6" s="1" t="s">
        <v>8</v>
      </c>
      <c r="F6" s="1">
        <f>F5/F4</f>
        <v>2606.6666666666665</v>
      </c>
      <c r="G6" s="1">
        <f>G5/G4</f>
        <v>2333.3333333333335</v>
      </c>
      <c r="H6" s="1">
        <f>H5/H4</f>
        <v>2373.3333333333335</v>
      </c>
      <c r="I6" s="1" t="s">
        <v>8</v>
      </c>
      <c r="J6" s="1">
        <f>J5/J4</f>
        <v>2760.4166666666665</v>
      </c>
      <c r="K6" s="1">
        <f>K5/K4</f>
        <v>2343.75</v>
      </c>
      <c r="L6" s="4">
        <f>L5/L4</f>
        <v>2395.8333333333335</v>
      </c>
    </row>
    <row r="7" spans="1:12">
      <c r="A7" s="3" t="s">
        <v>9</v>
      </c>
      <c r="B7" s="1">
        <v>30</v>
      </c>
      <c r="C7" s="1">
        <v>30</v>
      </c>
      <c r="D7" s="1">
        <v>30</v>
      </c>
      <c r="E7" s="1" t="s">
        <v>9</v>
      </c>
      <c r="F7" s="1">
        <v>140</v>
      </c>
      <c r="G7" s="1">
        <v>140</v>
      </c>
      <c r="H7" s="1">
        <v>140</v>
      </c>
      <c r="I7" s="1" t="s">
        <v>9</v>
      </c>
      <c r="J7" s="1">
        <v>220</v>
      </c>
      <c r="K7" s="1">
        <v>220</v>
      </c>
      <c r="L7" s="4">
        <v>220</v>
      </c>
    </row>
    <row r="8" spans="1:12">
      <c r="A8" s="3" t="s">
        <v>15</v>
      </c>
      <c r="B8" s="1">
        <f>B7*B6</f>
        <v>79304.347826086945</v>
      </c>
      <c r="C8" s="1">
        <f>C7*C6</f>
        <v>70434.782608695648</v>
      </c>
      <c r="D8" s="1">
        <f>D7*D6</f>
        <v>71739.130434782608</v>
      </c>
      <c r="E8" s="1" t="s">
        <v>15</v>
      </c>
      <c r="F8" s="1">
        <f>F7*F6</f>
        <v>364933.33333333331</v>
      </c>
      <c r="G8" s="1">
        <f>G7*G6</f>
        <v>326666.66666666669</v>
      </c>
      <c r="H8" s="1">
        <f>H7*H6</f>
        <v>332266.66666666669</v>
      </c>
      <c r="I8" s="1" t="s">
        <v>15</v>
      </c>
      <c r="J8" s="1">
        <f>J7*J6</f>
        <v>607291.66666666663</v>
      </c>
      <c r="K8" s="1">
        <f>K7*K6</f>
        <v>515625</v>
      </c>
      <c r="L8" s="4">
        <f>L7*L6</f>
        <v>527083.33333333337</v>
      </c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4"/>
    </row>
    <row r="10" spans="1:12">
      <c r="A10" s="5" t="s">
        <v>10</v>
      </c>
      <c r="B10" s="2">
        <f>B8+B5</f>
        <v>3119304.3478260869</v>
      </c>
      <c r="C10" s="2">
        <f>C8+C5</f>
        <v>2770434.7826086958</v>
      </c>
      <c r="D10" s="2">
        <f>D8+D5</f>
        <v>2821739.1304347827</v>
      </c>
      <c r="E10" s="1" t="s">
        <v>10</v>
      </c>
      <c r="F10" s="2">
        <f>F8+F5</f>
        <v>4274933.333333333</v>
      </c>
      <c r="G10" s="2">
        <f>G8+G5</f>
        <v>3826666.6666666665</v>
      </c>
      <c r="H10" s="2">
        <f>H8+H5</f>
        <v>3892266.6666666665</v>
      </c>
      <c r="I10" s="1" t="s">
        <v>10</v>
      </c>
      <c r="J10" s="2">
        <f>J8+J5</f>
        <v>5907291.666666667</v>
      </c>
      <c r="K10" s="2">
        <f>K8+K5</f>
        <v>5015625</v>
      </c>
      <c r="L10" s="6">
        <f>L8+L5</f>
        <v>5127083.333333333</v>
      </c>
    </row>
    <row r="11" spans="1:1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4"/>
    </row>
    <row r="12" spans="1:12">
      <c r="A12" s="3" t="s">
        <v>17</v>
      </c>
      <c r="B12" s="1"/>
      <c r="C12" s="1"/>
      <c r="D12" s="1"/>
      <c r="E12" s="1" t="s">
        <v>17</v>
      </c>
      <c r="F12" s="1"/>
      <c r="G12" s="1"/>
      <c r="H12" s="1"/>
      <c r="I12" s="1" t="s">
        <v>17</v>
      </c>
      <c r="J12" s="1"/>
      <c r="K12" s="1"/>
      <c r="L12" s="4"/>
    </row>
    <row r="13" spans="1:12">
      <c r="A13" s="3" t="s">
        <v>3</v>
      </c>
      <c r="B13" s="1">
        <v>51000</v>
      </c>
      <c r="C13" s="1">
        <v>51000</v>
      </c>
      <c r="D13" s="1">
        <v>51000</v>
      </c>
      <c r="E13" s="1" t="s">
        <v>3</v>
      </c>
      <c r="F13" s="1">
        <v>51000</v>
      </c>
      <c r="G13" s="1">
        <v>51000</v>
      </c>
      <c r="H13" s="1">
        <v>51000</v>
      </c>
      <c r="I13" s="1" t="s">
        <v>3</v>
      </c>
      <c r="J13" s="1">
        <v>85000</v>
      </c>
      <c r="K13" s="1">
        <v>85000</v>
      </c>
      <c r="L13" s="4">
        <v>85000</v>
      </c>
    </row>
    <row r="14" spans="1:12">
      <c r="A14" s="3" t="s">
        <v>4</v>
      </c>
      <c r="B14" s="1">
        <v>40000</v>
      </c>
      <c r="C14" s="1">
        <v>40000</v>
      </c>
      <c r="D14" s="1">
        <v>40000</v>
      </c>
      <c r="E14" s="1" t="s">
        <v>4</v>
      </c>
      <c r="F14" s="1">
        <v>40000</v>
      </c>
      <c r="G14" s="1">
        <v>40000</v>
      </c>
      <c r="H14" s="1">
        <v>40000</v>
      </c>
      <c r="I14" s="1" t="s">
        <v>4</v>
      </c>
      <c r="J14" s="1">
        <v>40000</v>
      </c>
      <c r="K14" s="1">
        <v>40000</v>
      </c>
      <c r="L14" s="4">
        <v>40000</v>
      </c>
    </row>
    <row r="15" spans="1:12">
      <c r="A15" s="3" t="s">
        <v>1</v>
      </c>
      <c r="B15" s="1">
        <v>20000</v>
      </c>
      <c r="C15" s="1">
        <v>20000</v>
      </c>
      <c r="D15" s="1">
        <v>20000</v>
      </c>
      <c r="E15" s="1" t="s">
        <v>1</v>
      </c>
      <c r="F15" s="1">
        <v>20000</v>
      </c>
      <c r="G15" s="1">
        <v>20000</v>
      </c>
      <c r="H15" s="1">
        <v>20000</v>
      </c>
      <c r="I15" s="1" t="s">
        <v>1</v>
      </c>
      <c r="J15" s="1">
        <v>20000</v>
      </c>
      <c r="K15" s="1">
        <v>20000</v>
      </c>
      <c r="L15" s="4">
        <v>20000</v>
      </c>
    </row>
    <row r="16" spans="1:12">
      <c r="A16" s="5" t="s">
        <v>0</v>
      </c>
      <c r="B16" s="2">
        <f>SUM(B13:B15)</f>
        <v>111000</v>
      </c>
      <c r="C16" s="2">
        <f>SUM(C13:C15)</f>
        <v>111000</v>
      </c>
      <c r="D16" s="2">
        <f>SUM(D13:D15)</f>
        <v>111000</v>
      </c>
      <c r="E16" s="1" t="s">
        <v>0</v>
      </c>
      <c r="F16" s="2">
        <f>SUM(F13:F15)</f>
        <v>111000</v>
      </c>
      <c r="G16" s="2">
        <f>SUM(G13:G15)</f>
        <v>111000</v>
      </c>
      <c r="H16" s="2">
        <f>SUM(H13:H15)</f>
        <v>111000</v>
      </c>
      <c r="I16" s="1" t="s">
        <v>0</v>
      </c>
      <c r="J16" s="2">
        <f>SUM(J13:J15)</f>
        <v>145000</v>
      </c>
      <c r="K16" s="2">
        <f>SUM(K13:K15)</f>
        <v>145000</v>
      </c>
      <c r="L16" s="6">
        <f>SUM(L13:L15)</f>
        <v>145000</v>
      </c>
    </row>
    <row r="17" spans="1:12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4"/>
    </row>
    <row r="18" spans="1:12">
      <c r="A18" s="3" t="s">
        <v>16</v>
      </c>
      <c r="B18" s="1"/>
      <c r="C18" s="1"/>
      <c r="D18" s="1"/>
      <c r="E18" s="1" t="s">
        <v>16</v>
      </c>
      <c r="F18" s="1"/>
      <c r="G18" s="1"/>
      <c r="H18" s="1"/>
      <c r="I18" s="1" t="s">
        <v>16</v>
      </c>
      <c r="J18" s="1"/>
      <c r="K18" s="1"/>
      <c r="L18" s="4"/>
    </row>
    <row r="19" spans="1:12">
      <c r="A19" s="3" t="s">
        <v>18</v>
      </c>
      <c r="B19" s="1">
        <f>B5*3.09%</f>
        <v>93935.999999999985</v>
      </c>
      <c r="C19" s="1">
        <f>C5*3.09%</f>
        <v>83429.999999999985</v>
      </c>
      <c r="D19" s="1">
        <f>D5*3.09%</f>
        <v>84974.999999999985</v>
      </c>
      <c r="E19" s="1" t="s">
        <v>18</v>
      </c>
      <c r="F19" s="1">
        <f>F5*3.09%</f>
        <v>120818.99999999999</v>
      </c>
      <c r="G19" s="1">
        <f>G5*3.09%</f>
        <v>108149.99999999999</v>
      </c>
      <c r="H19" s="1">
        <f>H5*3.09%</f>
        <v>110003.99999999999</v>
      </c>
      <c r="I19" s="1" t="s">
        <v>18</v>
      </c>
      <c r="J19" s="1">
        <f>J5*3.09%</f>
        <v>163769.99999999997</v>
      </c>
      <c r="K19" s="1">
        <f>K5*3.09%</f>
        <v>139050</v>
      </c>
      <c r="L19" s="4">
        <f>L5*3.09%</f>
        <v>142140</v>
      </c>
    </row>
    <row r="20" spans="1:12">
      <c r="A20" s="3" t="s">
        <v>19</v>
      </c>
      <c r="B20" s="1">
        <f>B8*3.71%</f>
        <v>2942.1913043478257</v>
      </c>
      <c r="C20" s="1">
        <f>C8*3.71%</f>
        <v>2613.1304347826085</v>
      </c>
      <c r="D20" s="1">
        <f>D8*3.71%</f>
        <v>2661.521739130435</v>
      </c>
      <c r="E20" s="1" t="s">
        <v>19</v>
      </c>
      <c r="F20" s="1">
        <f>F8*3.71%</f>
        <v>13539.026666666667</v>
      </c>
      <c r="G20" s="1">
        <f>G8*3.71%</f>
        <v>12119.333333333334</v>
      </c>
      <c r="H20" s="1">
        <f>H8*3.71%</f>
        <v>12327.093333333334</v>
      </c>
      <c r="I20" s="1" t="s">
        <v>19</v>
      </c>
      <c r="J20" s="1">
        <f>J8*3.71%</f>
        <v>22530.520833333332</v>
      </c>
      <c r="K20" s="1">
        <f>K8*3.71%</f>
        <v>19129.6875</v>
      </c>
      <c r="L20" s="4">
        <f>L8*3.71%</f>
        <v>19554.791666666668</v>
      </c>
    </row>
    <row r="21" spans="1:12">
      <c r="A21" s="3" t="s">
        <v>21</v>
      </c>
      <c r="B21" s="1">
        <f>B16*3.71%</f>
        <v>4118.1000000000004</v>
      </c>
      <c r="C21" s="1"/>
      <c r="D21" s="1"/>
      <c r="E21" s="1" t="s">
        <v>21</v>
      </c>
      <c r="F21" s="1">
        <f>F16*3.71%</f>
        <v>4118.1000000000004</v>
      </c>
      <c r="G21" s="1"/>
      <c r="H21" s="1"/>
      <c r="I21" s="1" t="s">
        <v>21</v>
      </c>
      <c r="J21" s="1">
        <f>J16*3.71%</f>
        <v>5379.5</v>
      </c>
      <c r="K21" s="1"/>
      <c r="L21" s="4"/>
    </row>
    <row r="22" spans="1:12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4"/>
    </row>
    <row r="23" spans="1:12">
      <c r="A23" s="5" t="s">
        <v>20</v>
      </c>
      <c r="B23" s="2">
        <f>B10+B16+B19+B20+B21</f>
        <v>3331300.639130435</v>
      </c>
      <c r="C23" s="2">
        <f>C10+C16+C19+C20+C21</f>
        <v>2967477.9130434785</v>
      </c>
      <c r="D23" s="2">
        <f>D10+D16+D19+D20+D21</f>
        <v>3020375.6521739131</v>
      </c>
      <c r="E23" s="1" t="s">
        <v>20</v>
      </c>
      <c r="F23" s="2">
        <f>F10+F16+F19+F20+F21</f>
        <v>4524409.459999999</v>
      </c>
      <c r="G23" s="2">
        <f>G10+G16+G19+G20+G21</f>
        <v>4057936</v>
      </c>
      <c r="H23" s="2">
        <f>H10+H16+H19+H20+H21</f>
        <v>4125597.76</v>
      </c>
      <c r="I23" s="1" t="s">
        <v>20</v>
      </c>
      <c r="J23" s="2">
        <f>J10+J16+J19+J20+J21</f>
        <v>6243971.6875</v>
      </c>
      <c r="K23" s="2">
        <f>K10+K16+K19+K20+K21</f>
        <v>5318804.6875</v>
      </c>
      <c r="L23" s="6">
        <f>L10+L16+L19+L20+L21</f>
        <v>5433778.125</v>
      </c>
    </row>
    <row r="24" spans="1:12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4"/>
    </row>
    <row r="25" spans="1:12">
      <c r="A25" s="3" t="s">
        <v>22</v>
      </c>
      <c r="B25" s="1">
        <v>1500000</v>
      </c>
      <c r="C25" s="1">
        <v>1000000</v>
      </c>
      <c r="D25" s="1">
        <v>1000000</v>
      </c>
      <c r="E25" s="1" t="s">
        <v>22</v>
      </c>
      <c r="F25" s="1">
        <v>1500000</v>
      </c>
      <c r="G25" s="1">
        <v>1000000</v>
      </c>
      <c r="H25" s="1">
        <v>1000000</v>
      </c>
      <c r="I25" s="1" t="s">
        <v>22</v>
      </c>
      <c r="J25" s="1">
        <v>1500000</v>
      </c>
      <c r="K25" s="1">
        <v>1000000</v>
      </c>
      <c r="L25" s="4">
        <v>1000000</v>
      </c>
    </row>
    <row r="26" spans="1:12" ht="21.75" thickBot="1">
      <c r="A26" s="8" t="s">
        <v>23</v>
      </c>
      <c r="B26" s="9">
        <f>B23+B25</f>
        <v>4831300.639130435</v>
      </c>
      <c r="C26" s="9">
        <f>C23+C25</f>
        <v>3967477.9130434785</v>
      </c>
      <c r="D26" s="9">
        <f>D23+D25</f>
        <v>4020375.6521739131</v>
      </c>
      <c r="E26" s="9" t="s">
        <v>23</v>
      </c>
      <c r="F26" s="9">
        <f>F23+F25</f>
        <v>6024409.459999999</v>
      </c>
      <c r="G26" s="9">
        <f>G23+G25</f>
        <v>5057936</v>
      </c>
      <c r="H26" s="9">
        <f>H23+H25</f>
        <v>5125597.76</v>
      </c>
      <c r="I26" s="9" t="s">
        <v>23</v>
      </c>
      <c r="J26" s="9">
        <f>J23+J25</f>
        <v>7743971.6875</v>
      </c>
      <c r="K26" s="9">
        <f>K23+K25</f>
        <v>6318804.6875</v>
      </c>
      <c r="L26" s="10">
        <f>L23+L25</f>
        <v>6433778.125</v>
      </c>
    </row>
  </sheetData>
  <mergeCells count="3">
    <mergeCell ref="I1:L1"/>
    <mergeCell ref="A1:D1"/>
    <mergeCell ref="E1:H1"/>
  </mergeCells>
  <pageMargins left="0.39" right="0.31" top="0.75" bottom="0.75" header="0.3" footer="0.3"/>
  <pageSetup paperSize="9" scale="5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zoomScale="85" zoomScaleNormal="85" workbookViewId="0">
      <selection activeCell="B29" sqref="B29"/>
    </sheetView>
  </sheetViews>
  <sheetFormatPr defaultRowHeight="21"/>
  <cols>
    <col min="1" max="1" width="31.85546875" style="7" customWidth="1"/>
    <col min="2" max="4" width="18" style="7" bestFit="1" customWidth="1"/>
    <col min="5" max="5" width="36.7109375" style="12" customWidth="1"/>
    <col min="6" max="8" width="18" style="12" bestFit="1" customWidth="1"/>
    <col min="9" max="16384" width="9.140625" style="12"/>
  </cols>
  <sheetData>
    <row r="1" spans="1:8" ht="26.25" customHeight="1">
      <c r="A1" s="16" t="s">
        <v>24</v>
      </c>
      <c r="B1" s="14"/>
      <c r="C1" s="14"/>
      <c r="D1" s="14"/>
      <c r="E1" s="13" t="s">
        <v>24</v>
      </c>
      <c r="F1" s="14"/>
      <c r="G1" s="14"/>
      <c r="H1" s="15"/>
    </row>
    <row r="2" spans="1:8">
      <c r="A2" s="3">
        <v>1725</v>
      </c>
      <c r="B2" s="1"/>
      <c r="C2" s="1"/>
      <c r="D2" s="1"/>
      <c r="E2" s="1">
        <v>2200</v>
      </c>
      <c r="F2" s="1"/>
      <c r="G2" s="1"/>
      <c r="H2" s="4"/>
    </row>
    <row r="3" spans="1:8">
      <c r="A3" s="5" t="s">
        <v>11</v>
      </c>
      <c r="B3" s="2" t="s">
        <v>5</v>
      </c>
      <c r="C3" s="2" t="s">
        <v>12</v>
      </c>
      <c r="D3" s="2" t="s">
        <v>13</v>
      </c>
      <c r="E3" s="2" t="s">
        <v>11</v>
      </c>
      <c r="F3" s="2" t="s">
        <v>5</v>
      </c>
      <c r="G3" s="2" t="s">
        <v>12</v>
      </c>
      <c r="H3" s="6" t="s">
        <v>13</v>
      </c>
    </row>
    <row r="4" spans="1:8">
      <c r="A4" s="3" t="s">
        <v>14</v>
      </c>
      <c r="B4" s="1">
        <v>1725</v>
      </c>
      <c r="C4" s="1">
        <v>1725</v>
      </c>
      <c r="D4" s="1">
        <v>1725</v>
      </c>
      <c r="E4" s="1" t="s">
        <v>14</v>
      </c>
      <c r="F4" s="1">
        <v>2200</v>
      </c>
      <c r="G4" s="1">
        <v>2200</v>
      </c>
      <c r="H4" s="4">
        <v>2200</v>
      </c>
    </row>
    <row r="5" spans="1:8">
      <c r="A5" s="3" t="s">
        <v>7</v>
      </c>
      <c r="B5" s="1">
        <v>5500000</v>
      </c>
      <c r="C5" s="1">
        <v>4500000</v>
      </c>
      <c r="D5" s="1">
        <v>4600000</v>
      </c>
      <c r="E5" s="1" t="s">
        <v>7</v>
      </c>
      <c r="F5" s="1">
        <v>6600000</v>
      </c>
      <c r="G5" s="1">
        <v>5800000</v>
      </c>
      <c r="H5" s="4">
        <v>5900000</v>
      </c>
    </row>
    <row r="6" spans="1:8">
      <c r="A6" s="3" t="s">
        <v>8</v>
      </c>
      <c r="B6" s="1">
        <f>B5/B4</f>
        <v>3188.4057971014495</v>
      </c>
      <c r="C6" s="1">
        <f>C5/C4</f>
        <v>2608.695652173913</v>
      </c>
      <c r="D6" s="1">
        <f>D5/D4</f>
        <v>2666.6666666666665</v>
      </c>
      <c r="E6" s="1" t="s">
        <v>8</v>
      </c>
      <c r="F6" s="1">
        <f>F5/F4</f>
        <v>3000</v>
      </c>
      <c r="G6" s="1">
        <f>G5/G4</f>
        <v>2636.3636363636365</v>
      </c>
      <c r="H6" s="4">
        <f>H5/H4</f>
        <v>2681.818181818182</v>
      </c>
    </row>
    <row r="7" spans="1:8">
      <c r="A7" s="3" t="s">
        <v>9</v>
      </c>
      <c r="B7" s="1"/>
      <c r="C7" s="1"/>
      <c r="D7" s="1"/>
      <c r="E7" s="1" t="s">
        <v>9</v>
      </c>
      <c r="F7" s="1"/>
      <c r="G7" s="1"/>
      <c r="H7" s="4"/>
    </row>
    <row r="8" spans="1:8">
      <c r="A8" s="3" t="s">
        <v>15</v>
      </c>
      <c r="B8" s="1">
        <f>B7*B6</f>
        <v>0</v>
      </c>
      <c r="C8" s="1">
        <f>C7*C6</f>
        <v>0</v>
      </c>
      <c r="D8" s="1">
        <f>D7*D6</f>
        <v>0</v>
      </c>
      <c r="E8" s="1" t="s">
        <v>15</v>
      </c>
      <c r="F8" s="1">
        <f>F7*F6</f>
        <v>0</v>
      </c>
      <c r="G8" s="1">
        <f>G7*G6</f>
        <v>0</v>
      </c>
      <c r="H8" s="4">
        <f>H7*H6</f>
        <v>0</v>
      </c>
    </row>
    <row r="9" spans="1:8">
      <c r="A9" s="3"/>
      <c r="B9" s="1"/>
      <c r="C9" s="1"/>
      <c r="D9" s="1"/>
      <c r="E9" s="1"/>
      <c r="F9" s="1"/>
      <c r="G9" s="1"/>
      <c r="H9" s="4"/>
    </row>
    <row r="10" spans="1:8">
      <c r="A10" s="3" t="s">
        <v>10</v>
      </c>
      <c r="B10" s="2">
        <f>B8+B5</f>
        <v>5500000</v>
      </c>
      <c r="C10" s="2">
        <f>C8+C5</f>
        <v>4500000</v>
      </c>
      <c r="D10" s="2">
        <f>D8+D5</f>
        <v>4600000</v>
      </c>
      <c r="E10" s="1" t="s">
        <v>10</v>
      </c>
      <c r="F10" s="2">
        <f>F8+F5</f>
        <v>6600000</v>
      </c>
      <c r="G10" s="2">
        <f>G8+G5</f>
        <v>5800000</v>
      </c>
      <c r="H10" s="6">
        <f>H8+H5</f>
        <v>5900000</v>
      </c>
    </row>
    <row r="11" spans="1:8">
      <c r="A11" s="3"/>
      <c r="B11" s="1"/>
      <c r="C11" s="1"/>
      <c r="D11" s="1"/>
      <c r="E11" s="1"/>
      <c r="F11" s="1"/>
      <c r="G11" s="1"/>
      <c r="H11" s="4"/>
    </row>
    <row r="12" spans="1:8">
      <c r="A12" s="3" t="s">
        <v>17</v>
      </c>
      <c r="B12" s="1"/>
      <c r="C12" s="1"/>
      <c r="D12" s="1"/>
      <c r="E12" s="1" t="s">
        <v>17</v>
      </c>
      <c r="F12" s="1"/>
      <c r="G12" s="1"/>
      <c r="H12" s="4"/>
    </row>
    <row r="13" spans="1:8">
      <c r="A13" s="3" t="s">
        <v>3</v>
      </c>
      <c r="B13" s="1">
        <v>85000</v>
      </c>
      <c r="C13" s="1">
        <v>85000</v>
      </c>
      <c r="D13" s="1">
        <v>85000</v>
      </c>
      <c r="E13" s="1" t="s">
        <v>3</v>
      </c>
      <c r="F13" s="1">
        <v>119000</v>
      </c>
      <c r="G13" s="1">
        <v>119000</v>
      </c>
      <c r="H13" s="4">
        <v>119000</v>
      </c>
    </row>
    <row r="14" spans="1:8">
      <c r="A14" s="3" t="s">
        <v>4</v>
      </c>
      <c r="B14" s="1">
        <v>50000</v>
      </c>
      <c r="C14" s="1">
        <v>50000</v>
      </c>
      <c r="D14" s="1">
        <v>50000</v>
      </c>
      <c r="E14" s="1" t="s">
        <v>4</v>
      </c>
      <c r="F14" s="1">
        <v>50000</v>
      </c>
      <c r="G14" s="1">
        <v>50000</v>
      </c>
      <c r="H14" s="4">
        <v>50000</v>
      </c>
    </row>
    <row r="15" spans="1:8">
      <c r="A15" s="3" t="s">
        <v>1</v>
      </c>
      <c r="B15" s="1">
        <v>20000</v>
      </c>
      <c r="C15" s="1">
        <v>20000</v>
      </c>
      <c r="D15" s="1">
        <v>20000</v>
      </c>
      <c r="E15" s="1" t="s">
        <v>1</v>
      </c>
      <c r="F15" s="1">
        <v>20000</v>
      </c>
      <c r="G15" s="1">
        <v>20000</v>
      </c>
      <c r="H15" s="4">
        <v>20000</v>
      </c>
    </row>
    <row r="16" spans="1:8">
      <c r="A16" s="3" t="s">
        <v>0</v>
      </c>
      <c r="B16" s="2">
        <f>SUM(B13:B15)</f>
        <v>155000</v>
      </c>
      <c r="C16" s="2">
        <f>SUM(C13:C15)</f>
        <v>155000</v>
      </c>
      <c r="D16" s="2">
        <f>SUM(D13:D15)</f>
        <v>155000</v>
      </c>
      <c r="E16" s="1" t="s">
        <v>0</v>
      </c>
      <c r="F16" s="2">
        <f>SUM(F13:F15)</f>
        <v>189000</v>
      </c>
      <c r="G16" s="2">
        <f>SUM(G13:G15)</f>
        <v>189000</v>
      </c>
      <c r="H16" s="6">
        <f>SUM(H13:H15)</f>
        <v>189000</v>
      </c>
    </row>
    <row r="17" spans="1:8">
      <c r="A17" s="3"/>
      <c r="B17" s="1"/>
      <c r="C17" s="1"/>
      <c r="D17" s="1"/>
      <c r="E17" s="1"/>
      <c r="F17" s="1"/>
      <c r="G17" s="1"/>
      <c r="H17" s="4"/>
    </row>
    <row r="18" spans="1:8">
      <c r="A18" s="3" t="s">
        <v>16</v>
      </c>
      <c r="B18" s="1"/>
      <c r="C18" s="1"/>
      <c r="D18" s="1"/>
      <c r="E18" s="1" t="s">
        <v>16</v>
      </c>
      <c r="F18" s="1"/>
      <c r="G18" s="1"/>
      <c r="H18" s="4"/>
    </row>
    <row r="19" spans="1:8">
      <c r="A19" s="3" t="s">
        <v>18</v>
      </c>
      <c r="B19" s="1">
        <f>B5*3.09%</f>
        <v>169949.99999999997</v>
      </c>
      <c r="C19" s="1">
        <f>C5*3.09%</f>
        <v>139050</v>
      </c>
      <c r="D19" s="1">
        <f>D5*3.09%</f>
        <v>142140</v>
      </c>
      <c r="E19" s="1" t="s">
        <v>18</v>
      </c>
      <c r="F19" s="1">
        <f>F5*3.09%</f>
        <v>203939.99999999997</v>
      </c>
      <c r="G19" s="1">
        <f>G5*3.09%</f>
        <v>179219.99999999997</v>
      </c>
      <c r="H19" s="4">
        <f>H5*3.09%</f>
        <v>182309.99999999997</v>
      </c>
    </row>
    <row r="20" spans="1:8">
      <c r="A20" s="3" t="s">
        <v>19</v>
      </c>
      <c r="B20" s="1">
        <f>B8*3.71%</f>
        <v>0</v>
      </c>
      <c r="C20" s="1">
        <f>C8*3.71%</f>
        <v>0</v>
      </c>
      <c r="D20" s="1">
        <f>D8*3.71%</f>
        <v>0</v>
      </c>
      <c r="E20" s="1" t="s">
        <v>19</v>
      </c>
      <c r="F20" s="1">
        <f>F8*3.71%</f>
        <v>0</v>
      </c>
      <c r="G20" s="1">
        <f>G8*3.71%</f>
        <v>0</v>
      </c>
      <c r="H20" s="4">
        <f>H8*3.71%</f>
        <v>0</v>
      </c>
    </row>
    <row r="21" spans="1:8">
      <c r="A21" s="3" t="s">
        <v>21</v>
      </c>
      <c r="B21" s="1">
        <f>B16*3.71%</f>
        <v>5750.5</v>
      </c>
      <c r="C21" s="1"/>
      <c r="D21" s="1"/>
      <c r="E21" s="1" t="s">
        <v>21</v>
      </c>
      <c r="F21" s="1">
        <f>F16*3.71%</f>
        <v>7011.9000000000005</v>
      </c>
      <c r="G21" s="1"/>
      <c r="H21" s="4"/>
    </row>
    <row r="22" spans="1:8">
      <c r="A22" s="3"/>
      <c r="B22" s="1"/>
      <c r="C22" s="1"/>
      <c r="D22" s="1"/>
      <c r="E22" s="1"/>
      <c r="F22" s="1"/>
      <c r="G22" s="1"/>
      <c r="H22" s="4"/>
    </row>
    <row r="23" spans="1:8">
      <c r="A23" s="3" t="s">
        <v>20</v>
      </c>
      <c r="B23" s="2">
        <f>B10+B16+B19+B20+B21</f>
        <v>5830700.5</v>
      </c>
      <c r="C23" s="2">
        <f>C10+C16+C19+C20+C21</f>
        <v>4794050</v>
      </c>
      <c r="D23" s="2">
        <f>D10+D16+D19+D20+D21</f>
        <v>4897140</v>
      </c>
      <c r="E23" s="1" t="s">
        <v>20</v>
      </c>
      <c r="F23" s="2">
        <f>F10+F16+F19+F20+F21</f>
        <v>6999951.9000000004</v>
      </c>
      <c r="G23" s="2">
        <f>G10+G16+G19+G20+G21</f>
        <v>6168220</v>
      </c>
      <c r="H23" s="6">
        <f>H10+H16+H19+H20+H21</f>
        <v>6271310</v>
      </c>
    </row>
    <row r="24" spans="1:8">
      <c r="A24" s="3"/>
      <c r="B24" s="1"/>
      <c r="C24" s="1"/>
      <c r="D24" s="1"/>
      <c r="E24" s="1"/>
      <c r="F24" s="1"/>
      <c r="G24" s="1"/>
      <c r="H24" s="4"/>
    </row>
    <row r="25" spans="1:8">
      <c r="A25" s="3" t="s">
        <v>22</v>
      </c>
      <c r="B25" s="1"/>
      <c r="C25" s="1"/>
      <c r="D25" s="1"/>
      <c r="E25" s="1" t="s">
        <v>22</v>
      </c>
      <c r="F25" s="1"/>
      <c r="G25" s="1"/>
      <c r="H25" s="4"/>
    </row>
    <row r="26" spans="1:8" ht="42.75" thickBot="1">
      <c r="A26" s="8" t="s">
        <v>23</v>
      </c>
      <c r="B26" s="9">
        <f>B23+B25</f>
        <v>5830700.5</v>
      </c>
      <c r="C26" s="9">
        <f>C23+C25</f>
        <v>4794050</v>
      </c>
      <c r="D26" s="9">
        <f>D23+D25</f>
        <v>4897140</v>
      </c>
      <c r="E26" s="9" t="s">
        <v>23</v>
      </c>
      <c r="F26" s="9">
        <f>F23+F25</f>
        <v>6999951.9000000004</v>
      </c>
      <c r="G26" s="9">
        <f>G23+G25</f>
        <v>6168220</v>
      </c>
      <c r="H26" s="10">
        <f>H23+H25</f>
        <v>6271310</v>
      </c>
    </row>
    <row r="27" spans="1:8">
      <c r="E27" s="7"/>
      <c r="F27" s="7"/>
      <c r="G27" s="7"/>
      <c r="H27" s="7"/>
    </row>
  </sheetData>
  <mergeCells count="2">
    <mergeCell ref="A1:D1"/>
    <mergeCell ref="E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7"/>
  <sheetViews>
    <sheetView topLeftCell="A3" zoomScale="55" zoomScaleNormal="55" workbookViewId="0">
      <selection activeCell="C27" sqref="C27"/>
    </sheetView>
  </sheetViews>
  <sheetFormatPr defaultColWidth="24.42578125" defaultRowHeight="15"/>
  <sheetData>
    <row r="1" spans="1:4" ht="33" customHeight="1">
      <c r="A1" s="16" t="s">
        <v>24</v>
      </c>
      <c r="B1" s="14"/>
      <c r="C1" s="14"/>
      <c r="D1" s="14"/>
    </row>
    <row r="2" spans="1:4" ht="21">
      <c r="A2" s="3">
        <v>1425</v>
      </c>
      <c r="B2" s="1"/>
      <c r="C2" s="1"/>
      <c r="D2" s="1"/>
    </row>
    <row r="3" spans="1:4" ht="21">
      <c r="A3" s="5" t="s">
        <v>11</v>
      </c>
      <c r="B3" s="2" t="s">
        <v>5</v>
      </c>
      <c r="C3" s="2" t="s">
        <v>12</v>
      </c>
      <c r="D3" s="2" t="s">
        <v>13</v>
      </c>
    </row>
    <row r="4" spans="1:4" ht="21">
      <c r="A4" s="3" t="s">
        <v>14</v>
      </c>
      <c r="B4" s="1">
        <v>1425</v>
      </c>
      <c r="C4" s="1">
        <v>1425</v>
      </c>
      <c r="D4" s="1">
        <v>1425</v>
      </c>
    </row>
    <row r="5" spans="1:4" ht="21">
      <c r="A5" s="3" t="s">
        <v>7</v>
      </c>
      <c r="B5" s="1">
        <v>4450000</v>
      </c>
      <c r="C5" s="1">
        <v>3900000</v>
      </c>
      <c r="D5" s="1">
        <v>4000000</v>
      </c>
    </row>
    <row r="6" spans="1:4" ht="21">
      <c r="A6" s="3" t="s">
        <v>8</v>
      </c>
      <c r="B6" s="1">
        <f>B5/B4</f>
        <v>3122.8070175438597</v>
      </c>
      <c r="C6" s="1">
        <f>C5/C4</f>
        <v>2736.8421052631579</v>
      </c>
      <c r="D6" s="1">
        <f>D5/D4</f>
        <v>2807.0175438596493</v>
      </c>
    </row>
    <row r="7" spans="1:4" ht="21">
      <c r="A7" s="3" t="s">
        <v>9</v>
      </c>
      <c r="B7" s="1"/>
      <c r="C7" s="1"/>
      <c r="D7" s="1"/>
    </row>
    <row r="8" spans="1:4" ht="42">
      <c r="A8" s="3" t="s">
        <v>15</v>
      </c>
      <c r="B8" s="1">
        <f>B7*B6</f>
        <v>0</v>
      </c>
      <c r="C8" s="1">
        <f>C7*C6</f>
        <v>0</v>
      </c>
      <c r="D8" s="1">
        <f>D7*D6</f>
        <v>0</v>
      </c>
    </row>
    <row r="9" spans="1:4" ht="21">
      <c r="A9" s="3"/>
      <c r="B9" s="1"/>
      <c r="C9" s="1"/>
      <c r="D9" s="1"/>
    </row>
    <row r="10" spans="1:4" ht="21">
      <c r="A10" s="3" t="s">
        <v>10</v>
      </c>
      <c r="B10" s="2">
        <f>B8+B5</f>
        <v>4450000</v>
      </c>
      <c r="C10" s="2">
        <f>C8+C5</f>
        <v>3900000</v>
      </c>
      <c r="D10" s="2">
        <f>D8+D5</f>
        <v>4000000</v>
      </c>
    </row>
    <row r="11" spans="1:4" ht="21">
      <c r="A11" s="3"/>
      <c r="B11" s="1"/>
      <c r="C11" s="1"/>
      <c r="D11" s="1"/>
    </row>
    <row r="12" spans="1:4" ht="21">
      <c r="A12" s="3" t="s">
        <v>17</v>
      </c>
      <c r="B12" s="1"/>
      <c r="C12" s="1"/>
      <c r="D12" s="1"/>
    </row>
    <row r="13" spans="1:4" ht="21">
      <c r="A13" s="3" t="s">
        <v>3</v>
      </c>
      <c r="B13" s="1">
        <v>57000</v>
      </c>
      <c r="C13" s="1">
        <v>57000</v>
      </c>
      <c r="D13" s="1">
        <v>57000</v>
      </c>
    </row>
    <row r="14" spans="1:4" ht="21">
      <c r="A14" s="3" t="s">
        <v>4</v>
      </c>
      <c r="B14" s="1">
        <v>50000</v>
      </c>
      <c r="C14" s="1">
        <v>50000</v>
      </c>
      <c r="D14" s="1">
        <v>50000</v>
      </c>
    </row>
    <row r="15" spans="1:4" ht="21">
      <c r="A15" s="3" t="s">
        <v>1</v>
      </c>
      <c r="B15" s="1">
        <v>20000</v>
      </c>
      <c r="C15" s="1">
        <v>20000</v>
      </c>
      <c r="D15" s="1">
        <v>20000</v>
      </c>
    </row>
    <row r="16" spans="1:4" ht="21">
      <c r="A16" s="3" t="s">
        <v>2</v>
      </c>
      <c r="B16" s="1">
        <f>B4*88</f>
        <v>125400</v>
      </c>
      <c r="C16" s="1">
        <f>C4*88</f>
        <v>125400</v>
      </c>
      <c r="D16" s="1">
        <f>D4*88</f>
        <v>125400</v>
      </c>
    </row>
    <row r="17" spans="1:4" ht="21">
      <c r="A17" s="3" t="s">
        <v>0</v>
      </c>
      <c r="B17" s="2">
        <f>SUM(B13:B16)</f>
        <v>252400</v>
      </c>
      <c r="C17" s="2">
        <f>SUM(C13:C16)</f>
        <v>252400</v>
      </c>
      <c r="D17" s="2">
        <f>SUM(D13:D16)</f>
        <v>252400</v>
      </c>
    </row>
    <row r="18" spans="1:4" ht="21">
      <c r="A18" s="3"/>
      <c r="B18" s="1"/>
      <c r="C18" s="1"/>
      <c r="D18" s="1"/>
    </row>
    <row r="19" spans="1:4" ht="21">
      <c r="A19" s="3" t="s">
        <v>16</v>
      </c>
      <c r="B19" s="1"/>
      <c r="C19" s="1"/>
      <c r="D19" s="1"/>
    </row>
    <row r="20" spans="1:4" ht="42">
      <c r="A20" s="3" t="s">
        <v>18</v>
      </c>
      <c r="B20" s="1">
        <f>B5*3.09%</f>
        <v>137505</v>
      </c>
      <c r="C20" s="1">
        <f>C5*3.09%</f>
        <v>120509.99999999999</v>
      </c>
      <c r="D20" s="1">
        <f>D5*3.09%</f>
        <v>123599.99999999999</v>
      </c>
    </row>
    <row r="21" spans="1:4" ht="42">
      <c r="A21" s="3" t="s">
        <v>19</v>
      </c>
      <c r="B21" s="1">
        <f>B8*3.71%</f>
        <v>0</v>
      </c>
      <c r="C21" s="1">
        <f>C8*3.71%</f>
        <v>0</v>
      </c>
      <c r="D21" s="1">
        <f>D8*3.71%</f>
        <v>0</v>
      </c>
    </row>
    <row r="22" spans="1:4" ht="42">
      <c r="A22" s="3" t="s">
        <v>21</v>
      </c>
      <c r="B22" s="1">
        <f>B17*3.71%</f>
        <v>9364.0400000000009</v>
      </c>
      <c r="C22" s="1"/>
      <c r="D22" s="1"/>
    </row>
    <row r="23" spans="1:4" ht="21">
      <c r="A23" s="3"/>
      <c r="B23" s="1"/>
      <c r="C23" s="1"/>
      <c r="D23" s="1"/>
    </row>
    <row r="24" spans="1:4" ht="42">
      <c r="A24" s="3" t="s">
        <v>20</v>
      </c>
      <c r="B24" s="2">
        <f>B10+B17+B20+B21+B22</f>
        <v>4849269.04</v>
      </c>
      <c r="C24" s="2">
        <f>C10+C17+C20+C21+C22</f>
        <v>4272910</v>
      </c>
      <c r="D24" s="2">
        <f>D10+D17+D20+D21+D22</f>
        <v>4376000</v>
      </c>
    </row>
    <row r="25" spans="1:4" ht="21">
      <c r="A25" s="3"/>
      <c r="B25" s="1"/>
      <c r="C25" s="1"/>
      <c r="D25" s="1"/>
    </row>
    <row r="26" spans="1:4" ht="21">
      <c r="A26" s="3" t="s">
        <v>22</v>
      </c>
      <c r="B26" s="1"/>
      <c r="C26" s="1"/>
      <c r="D26" s="1"/>
    </row>
    <row r="27" spans="1:4" ht="42.75" thickBot="1">
      <c r="A27" s="8" t="s">
        <v>23</v>
      </c>
      <c r="B27" s="9">
        <f>B24+B26</f>
        <v>4849269.04</v>
      </c>
      <c r="C27" s="9">
        <f>C24+C26</f>
        <v>4272910</v>
      </c>
      <c r="D27" s="9">
        <f>D24+D26</f>
        <v>4376000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SILVER BIRCH</vt:lpstr>
      <vt:lpstr>CASSIA</vt:lpstr>
      <vt:lpstr>AMBROSIA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2014-08-15T07:30:45Z</dcterms:modified>
</cp:coreProperties>
</file>